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YOL RAPORLARI\YOL RAPORU 2025\NİSAN\"/>
    </mc:Choice>
  </mc:AlternateContent>
  <xr:revisionPtr revIDLastSave="0" documentId="13_ncr:1_{94F67112-1DE9-42E2-9EBD-3556BFF1B30E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<sst xmlns="http://schemas.openxmlformats.org/spreadsheetml/2006/main" count="51" uniqueCount="44">
  <si>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</si>
  <si>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</si>
  <si>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</si>
  <si>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</si>
  <si>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</si>
  <si>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</si>
  <si>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</si>
  <si>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</si>
  <si>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</si>
  <si>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</si>
  <si>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</si>
  <si>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</si>
  <si>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</si>
  <si>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</si>
  <si>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</si>
  <si>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</si>
  <si>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</si>
  <si>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</si>
  <si>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</si>
  <si>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</si>
  <si>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</si>
  <si>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</si>
  <si>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</si>
  <si>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</si>
  <si>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</si>
  <si>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</si>
  <si>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</si>
  <si>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</si>
  <si>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</si>
  <si>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</si>
  <si>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</si>
  <si>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</si>
  <si>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</si>
  <si>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</si>
  <si>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</si>
  <si>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</si>
  <si>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KONAKLAMA</t>
  </si>
  <si>
    <t>HGS</t>
  </si>
  <si>
    <t>BATMAN SEFERİ</t>
  </si>
  <si>
    <t>ÖZ DİYAR METAL</t>
  </si>
  <si>
    <t>ESDEMİR METAL</t>
  </si>
  <si>
    <t>ARSLAN METAL</t>
  </si>
  <si>
    <t>BİLKAR PROFİL</t>
  </si>
  <si>
    <t>42 ATG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</si>
</sst>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8" sqref="I8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14062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31</v>
      </c>
      <c r="C2" s="67"/>
      <c r="D2" s="2" t="s">
        <v>2</v>
      </c>
      <c r="E2" s="68" t="s">
        <v>38</v>
      </c>
      <c r="F2" s="68"/>
      <c r="G2" s="68"/>
      <c r="H2" s="68"/>
      <c r="I2" s="68"/>
      <c r="J2" s="68"/>
      <c r="K2" s="3" t="s">
        <v>3</v>
      </c>
      <c r="L2" s="4">
        <f ca="1">TODAY()</f>
        <v>45778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39</v>
      </c>
      <c r="B5" s="61"/>
      <c r="C5" s="48">
        <v>45777</v>
      </c>
      <c r="D5" s="11"/>
      <c r="E5" s="12">
        <v>43525</v>
      </c>
      <c r="F5" s="1"/>
      <c r="G5" s="13" t="str">
        <f t="shared" ref="G5" si="0">IF(A5="","",(A5))</f>
        <v>ÖZ DİYAR METAL</v>
      </c>
      <c r="H5" s="12"/>
      <c r="I5" s="12">
        <v>43525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 t="s">
        <v>40</v>
      </c>
      <c r="B6" s="61"/>
      <c r="C6" s="48">
        <v>45777</v>
      </c>
      <c r="D6" s="11"/>
      <c r="E6" s="12">
        <v>94600</v>
      </c>
      <c r="F6" s="1"/>
      <c r="G6" s="13" t="str">
        <f>IF(A6="","",(A6))</f>
        <v>ESDEMİR METAL</v>
      </c>
      <c r="H6" s="12"/>
      <c r="I6" s="12">
        <v>44600</v>
      </c>
      <c r="J6" s="12"/>
      <c r="K6" s="12">
        <f t="shared" ref="K6:K19" si="1">IF(G6="","",SUM(E6-H6-I6-J6))</f>
        <v>50000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 t="s">
        <v>41</v>
      </c>
      <c r="B7" s="61"/>
      <c r="C7" s="48">
        <v>45777</v>
      </c>
      <c r="D7" s="11"/>
      <c r="E7" s="12">
        <v>109700</v>
      </c>
      <c r="F7" s="1"/>
      <c r="G7" s="13" t="str">
        <f>IF(A7="","",(A7))</f>
        <v>ARSLAN METAL</v>
      </c>
      <c r="H7" s="12"/>
      <c r="I7" s="12">
        <v>15000</v>
      </c>
      <c r="J7" s="12"/>
      <c r="K7" s="12">
        <f t="shared" si="1"/>
        <v>94700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 t="s">
        <v>42</v>
      </c>
      <c r="B8" s="61"/>
      <c r="C8" s="48">
        <v>45777</v>
      </c>
      <c r="D8" s="11"/>
      <c r="E8" s="12">
        <v>68180</v>
      </c>
      <c r="F8" s="1"/>
      <c r="G8" s="13" t="str">
        <f t="shared" ref="G8:G19" si="3">IF(A8="","",(A8))</f>
        <v>BİLKAR PROFİL</v>
      </c>
      <c r="H8" s="12"/>
      <c r="I8" s="12"/>
      <c r="J8" s="12"/>
      <c r="K8" s="12">
        <f t="shared" si="1"/>
        <v>68180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/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43</v>
      </c>
      <c r="C22" s="27"/>
      <c r="D22" s="16" t="s">
        <v>16</v>
      </c>
      <c r="E22" s="17">
        <f>SUM(E5:E21)</f>
        <v>316005</v>
      </c>
      <c r="F22" s="1"/>
      <c r="G22" s="16" t="s">
        <v>16</v>
      </c>
      <c r="H22" s="17"/>
      <c r="I22" s="17">
        <f>SUM(I5:I21)</f>
        <v>103125</v>
      </c>
      <c r="J22" s="17">
        <f>SUM(J5:J21)</f>
        <v>0</v>
      </c>
      <c r="K22" s="17">
        <f>SUM(K5:K21)</f>
        <v>212880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/>
      <c r="D25" s="18"/>
      <c r="E25" s="19" t="str">
        <f>IF(C25="","",SUM(D25-C25))</f>
        <v/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/>
      <c r="D26" s="21"/>
      <c r="E26" s="20" t="str">
        <f>IF(C26="","",SUM(C26/E25))</f>
        <v/>
      </c>
      <c r="F26" s="1"/>
      <c r="G26" s="11" t="s">
        <v>25</v>
      </c>
      <c r="H26" s="12"/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/>
      <c r="D27" s="21"/>
      <c r="E27" s="22">
        <f>SUM(C27/E22)</f>
        <v>0</v>
      </c>
      <c r="F27" s="1"/>
      <c r="G27" s="11" t="s">
        <v>27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 t="s">
        <v>37</v>
      </c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 t="str">
        <f>IF(H22="","",SUM(H26:H32))</f>
        <v/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 t="e">
        <f>SUM(H36+C34)</f>
        <v>#VALUE!</v>
      </c>
      <c r="D36" s="1"/>
      <c r="E36" s="1"/>
      <c r="F36" s="1"/>
      <c r="G36" s="26" t="s">
        <v>30</v>
      </c>
      <c r="H36" s="15" t="str">
        <f>IF(H33="","",SUM(H22-H33))</f>
        <v/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2024-09-30T05:57:09Z</cp:lastPrinted>
  <dcterms:created xsi:type="dcterms:W3CDTF">2022-08-24T05:29:34Z</dcterms:created>
  <dcterms:modified xsi:type="dcterms:W3CDTF">2025-05-01T10:45:51Z</dcterms:modified>
</cp:coreProperties>
</file>